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4" r:id="rId1"/>
  </sheets>
  <definedNames>
    <definedName name="_xlnm.Print_Titles" localSheetId="0">'2017'!$3:$3</definedName>
    <definedName name="_xlnm.Print_Area" localSheetId="0">'2017'!$A$1:$AI$29</definedName>
  </definedNames>
  <calcPr calcId="145621"/>
</workbook>
</file>

<file path=xl/calcChain.xml><?xml version="1.0" encoding="utf-8"?>
<calcChain xmlns="http://schemas.openxmlformats.org/spreadsheetml/2006/main">
  <c r="D46" i="14" l="1"/>
  <c r="D43" i="14"/>
  <c r="T34" i="14"/>
  <c r="N34" i="14"/>
  <c r="M34" i="14"/>
  <c r="L34" i="14"/>
  <c r="E34" i="14"/>
  <c r="F34" i="14"/>
  <c r="G34" i="14"/>
  <c r="H34" i="14"/>
  <c r="I34" i="14"/>
  <c r="J34" i="14"/>
  <c r="D34" i="14"/>
  <c r="AI29" i="14"/>
  <c r="AF34" i="14"/>
  <c r="AE34" i="14"/>
  <c r="X29" i="14"/>
  <c r="AD34" i="14"/>
  <c r="AC34" i="14"/>
  <c r="AB34" i="14"/>
  <c r="AA34" i="14"/>
  <c r="Z34" i="14"/>
  <c r="Y34" i="14"/>
  <c r="X34" i="14"/>
  <c r="D11" i="14"/>
  <c r="D18" i="14"/>
  <c r="D17" i="14"/>
  <c r="D23" i="14" s="1"/>
  <c r="D26" i="14" l="1"/>
  <c r="A35" i="14" l="1"/>
</calcChain>
</file>

<file path=xl/sharedStrings.xml><?xml version="1.0" encoding="utf-8"?>
<sst xmlns="http://schemas.openxmlformats.org/spreadsheetml/2006/main" count="235" uniqueCount="122">
  <si>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</si>
  <si>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</si>
  <si>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</si>
  <si>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</si>
  <si>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</si>
  <si>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</si>
  <si>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</si>
  <si>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</si>
  <si>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</si>
  <si>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</si>
  <si>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</si>
  <si>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</si>
  <si>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</si>
  <si>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</si>
  <si>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</si>
  <si>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</si>
  <si>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</si>
  <si>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</si>
  <si>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</si>
  <si>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</si>
  <si>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</si>
  <si>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</si>
  <si>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</si>
  <si>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</si>
  <si>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</si>
  <si>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</si>
  <si>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</si>
  <si>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</si>
  <si>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</si>
  <si>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</si>
  <si>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</si>
  <si>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</si>
  <si>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</si>
  <si>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</si>
  <si>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</si>
  <si>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</si>
  <si>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</si>
  <si>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</si>
  <si>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</si>
  <si>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</si>
  <si>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</si>
  <si>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</si>
  <si>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</si>
  <si>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</si>
  <si>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</si>
  <si>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</si>
  <si>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</si>
  <si>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</si>
  <si>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Водоотведение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</si>
  <si>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</si>
  <si>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</si>
  <si>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</si>
  <si>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</si>
  <si>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</si>
  <si>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</si>
  <si>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</si>
  <si>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</si>
  <si>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</si>
  <si>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</si>
  <si>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</si>
  <si>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</si>
  <si>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</si>
  <si>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</si>
  <si>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</si>
  <si>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</si>
  <si>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</si>
  <si>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</si>
  <si>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</si>
  <si>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</si>
  <si>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</si>
  <si>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</si>
  <si>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</si>
  <si>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</si>
  <si>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</si>
  <si>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</si>
  <si>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</si>
  <si>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</si>
  <si>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</si>
  <si>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</si>
  <si>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</si>
  <si>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</si>
  <si>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</si>
  <si>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</si>
  <si>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</si>
  <si>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</si>
  <si>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</si>
  <si>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</si>
  <si>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</si>
  <si>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</si>
  <si>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</si>
  <si>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</si>
  <si>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</si>
  <si>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</si>
  <si>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</si>
  <si>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</si>
  <si>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</si>
  <si>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</si>
  <si>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</si>
  <si>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</si>
  <si>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</si>
  <si>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1м2</t>
  </si>
  <si>
    <t>м2</t>
  </si>
  <si>
    <t>шт</t>
  </si>
  <si>
    <t>Водоснабжение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</si>
  <si>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Салмышская, д.47</t>
  </si>
  <si>
    <t>Общая информация о выполняемых работах (оказываемых услугах) по содержанию и текущему ремонту общего имущества (Тариф-24,88руб.)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</si>
  <si>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</si>
  <si>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</si>
  <si>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Работы по содержанию и ремонту систем   вентиляции</t>
  </si>
  <si>
    <t>ТО видеонаблюдения</t>
  </si>
  <si>
    <t>ежемесячно</t>
  </si>
  <si>
    <t>1м3</t>
  </si>
  <si>
    <t>Ремонт крылец</t>
  </si>
  <si>
    <t>Оборудование контейнерной площадки</t>
  </si>
  <si>
    <t>Изготовление и монтаж леерного ограждения</t>
  </si>
  <si>
    <t>Покраска МАФ</t>
  </si>
  <si>
    <t>Монтаж дверей</t>
  </si>
  <si>
    <t>Ремонт подъезда</t>
  </si>
  <si>
    <t>Ремонт освещения подьезда, придомовой территории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</si>
  <si>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2017г.по ул.Салмышская, д.47)</t>
  </si>
  <si>
    <t>Итого за 2017г.</t>
  </si>
  <si>
    <t>Hаботы по содержанию и ремонту систем   вентиляции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</si>
</sst>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topLeftCell="A40" zoomScale="60" zoomScaleNormal="60" workbookViewId="0">
      <selection activeCell="AK34" sqref="AK34"/>
    </sheetView>
  </sheetViews>
  <sheetFormatPr defaultRowHeight="15.75" x14ac:dyDescent="0.25"/>
  <cols>
    <col min="1" max="1" width="5.85546875" style="3" customWidth="1"/>
    <col min="2" max="2" width="42.7109375" style="14" customWidth="1"/>
    <col min="3" max="3" width="10.5703125" style="3" customWidth="1"/>
    <col min="4" max="4" width="23.42578125" style="3" customWidth="1"/>
    <col min="5" max="5" width="20.140625" style="3" customWidth="1"/>
    <col min="6" max="6" width="22" style="3" customWidth="1"/>
    <col min="7" max="7" width="19.42578125" style="3" customWidth="1"/>
    <col min="8" max="8" width="21.42578125" style="3" customWidth="1"/>
    <col min="9" max="9" width="23.140625" style="3" customWidth="1"/>
    <col min="10" max="10" width="16.7109375" style="3" customWidth="1"/>
    <col min="11" max="11" width="9.42578125" style="3" customWidth="1"/>
    <col min="12" max="12" width="15.85546875" style="3" customWidth="1"/>
    <col min="13" max="13" width="16.7109375" style="3" customWidth="1"/>
    <col min="14" max="14" width="11.5703125" style="3" customWidth="1"/>
    <col min="15" max="15" width="9.140625" style="3" customWidth="1"/>
    <col min="16" max="16" width="9.140625" style="3"/>
    <col min="17" max="17" width="5.85546875" style="3" customWidth="1"/>
    <col min="18" max="19" width="9.140625" style="3" hidden="1" customWidth="1"/>
    <col min="20" max="21" width="9.140625" style="3"/>
    <col min="22" max="22" width="6" style="3" customWidth="1"/>
    <col min="23" max="23" width="11.7109375" style="3" customWidth="1"/>
    <col min="24" max="24" width="11.28515625" style="3" customWidth="1"/>
    <col min="25" max="25" width="13.28515625" style="3" customWidth="1"/>
    <col min="26" max="26" width="14.85546875" style="3" customWidth="1"/>
    <col min="27" max="27" width="13.7109375" style="3" customWidth="1"/>
    <col min="28" max="30" width="13.85546875" style="3" customWidth="1"/>
    <col min="31" max="33" width="13.42578125" style="3" customWidth="1"/>
    <col min="34" max="34" width="15.42578125" style="3" customWidth="1"/>
    <col min="35" max="35" width="12.5703125" style="3" customWidth="1"/>
    <col min="36" max="16384" width="9.140625" style="3"/>
  </cols>
  <sheetData>
    <row r="1" spans="1:4" ht="59.25" customHeight="1" thickTop="1" x14ac:dyDescent="0.25">
      <c r="A1" s="49" t="s">
        <v>104</v>
      </c>
      <c r="B1" s="50"/>
      <c r="C1" s="50"/>
      <c r="D1" s="51"/>
    </row>
    <row r="2" spans="1:4" x14ac:dyDescent="0.25">
      <c r="A2" s="9"/>
      <c r="B2" s="16"/>
      <c r="C2" s="4"/>
      <c r="D2" s="5"/>
    </row>
    <row r="3" spans="1:4" ht="35.25" customHeight="1" x14ac:dyDescent="0.25">
      <c r="A3" s="17" t="s">
        <v>0</v>
      </c>
      <c r="B3" s="1" t="s">
        <v>1</v>
      </c>
      <c r="C3" s="29" t="s">
        <v>2</v>
      </c>
      <c r="D3" s="30" t="s">
        <v>3</v>
      </c>
    </row>
    <row r="4" spans="1:4" ht="20.100000000000001" customHeight="1" x14ac:dyDescent="0.25">
      <c r="A4" s="17">
        <v>1</v>
      </c>
      <c r="B4" s="11" t="s">
        <v>4</v>
      </c>
      <c r="C4" s="2" t="s">
        <v>5</v>
      </c>
    </row>
    <row r="5" spans="1:4" ht="20.100000000000001" customHeight="1" x14ac:dyDescent="0.25">
      <c r="A5" s="17">
        <v>2</v>
      </c>
      <c r="B5" s="11" t="s">
        <v>11</v>
      </c>
      <c r="C5" s="2" t="s">
        <v>5</v>
      </c>
      <c r="D5" s="25">
        <v>42736</v>
      </c>
    </row>
    <row r="6" spans="1:4" ht="20.100000000000001" customHeight="1" x14ac:dyDescent="0.25">
      <c r="A6" s="17">
        <v>3</v>
      </c>
      <c r="B6" s="11" t="s">
        <v>12</v>
      </c>
      <c r="C6" s="2" t="s">
        <v>5</v>
      </c>
      <c r="D6" s="25">
        <v>43100</v>
      </c>
    </row>
    <row r="7" spans="1:4" ht="36" customHeight="1" x14ac:dyDescent="0.25">
      <c r="A7" s="55" t="s">
        <v>105</v>
      </c>
      <c r="B7" s="56"/>
      <c r="C7" s="56"/>
      <c r="D7" s="57"/>
    </row>
    <row r="8" spans="1:4" ht="31.5" x14ac:dyDescent="0.25">
      <c r="A8" s="17">
        <v>4</v>
      </c>
      <c r="B8" s="31" t="s">
        <v>53</v>
      </c>
      <c r="C8" s="2" t="s">
        <v>7</v>
      </c>
      <c r="D8" s="28"/>
    </row>
    <row r="9" spans="1:4" ht="30" customHeight="1" x14ac:dyDescent="0.25">
      <c r="A9" s="17">
        <v>5</v>
      </c>
      <c r="B9" s="12" t="s">
        <v>13</v>
      </c>
      <c r="C9" s="2" t="s">
        <v>7</v>
      </c>
      <c r="D9" s="10"/>
    </row>
    <row r="10" spans="1:4" ht="20.100000000000001" customHeight="1" x14ac:dyDescent="0.25">
      <c r="A10" s="17">
        <v>6</v>
      </c>
      <c r="B10" s="12" t="s">
        <v>19</v>
      </c>
      <c r="C10" s="31" t="s">
        <v>7</v>
      </c>
      <c r="D10" s="6">
        <v>504498.24</v>
      </c>
    </row>
    <row r="11" spans="1:4" ht="59.25" customHeight="1" x14ac:dyDescent="0.25">
      <c r="A11" s="17">
        <v>7</v>
      </c>
      <c r="B11" s="12" t="s">
        <v>28</v>
      </c>
      <c r="C11" s="31" t="s">
        <v>7</v>
      </c>
      <c r="D11" s="21">
        <f>SUM(D12:D16)</f>
        <v>4018688.0100000002</v>
      </c>
    </row>
    <row r="12" spans="1:4" ht="20.100000000000001" customHeight="1" x14ac:dyDescent="0.25">
      <c r="A12" s="17">
        <v>8</v>
      </c>
      <c r="B12" s="12" t="s">
        <v>20</v>
      </c>
      <c r="C12" s="31" t="s">
        <v>7</v>
      </c>
      <c r="D12" s="6">
        <v>2616976.14</v>
      </c>
    </row>
    <row r="13" spans="1:4" ht="20.100000000000001" customHeight="1" x14ac:dyDescent="0.25">
      <c r="A13" s="17">
        <v>9</v>
      </c>
      <c r="B13" s="12" t="s">
        <v>21</v>
      </c>
      <c r="C13" s="31" t="s">
        <v>7</v>
      </c>
      <c r="D13" s="6">
        <v>514393.35</v>
      </c>
    </row>
    <row r="14" spans="1:4" ht="20.100000000000001" customHeight="1" x14ac:dyDescent="0.25">
      <c r="A14" s="17">
        <v>10</v>
      </c>
      <c r="B14" s="12" t="s">
        <v>22</v>
      </c>
      <c r="C14" s="31" t="s">
        <v>7</v>
      </c>
      <c r="D14" s="6">
        <v>502729.12</v>
      </c>
    </row>
    <row r="15" spans="1:4" ht="43.5" customHeight="1" x14ac:dyDescent="0.25">
      <c r="A15" s="17">
        <v>11</v>
      </c>
      <c r="B15" s="32" t="s">
        <v>106</v>
      </c>
      <c r="C15" s="33" t="s">
        <v>7</v>
      </c>
      <c r="D15" s="31">
        <v>18486.009999999998</v>
      </c>
    </row>
    <row r="16" spans="1:4" ht="51" customHeight="1" x14ac:dyDescent="0.25">
      <c r="A16" s="17">
        <v>12</v>
      </c>
      <c r="B16" s="32" t="s">
        <v>107</v>
      </c>
      <c r="C16" s="33" t="s">
        <v>7</v>
      </c>
      <c r="D16" s="31">
        <v>366103.39</v>
      </c>
    </row>
    <row r="17" spans="1:35" ht="20.25" customHeight="1" x14ac:dyDescent="0.25">
      <c r="A17" s="17">
        <v>13</v>
      </c>
      <c r="B17" s="12" t="s">
        <v>14</v>
      </c>
      <c r="C17" s="31" t="s">
        <v>7</v>
      </c>
      <c r="D17" s="24">
        <f t="shared" ref="D17" si="0">D18+D21+D22</f>
        <v>3960032.9</v>
      </c>
    </row>
    <row r="18" spans="1:35" ht="31.5" x14ac:dyDescent="0.25">
      <c r="A18" s="17">
        <v>14</v>
      </c>
      <c r="B18" s="12" t="s">
        <v>54</v>
      </c>
      <c r="C18" s="31" t="s">
        <v>7</v>
      </c>
      <c r="D18" s="35">
        <f>3834269.84+70157.46</f>
        <v>3904427.3</v>
      </c>
    </row>
    <row r="19" spans="1:35" ht="20.25" customHeight="1" x14ac:dyDescent="0.25">
      <c r="A19" s="17">
        <v>15</v>
      </c>
      <c r="B19" s="12" t="s">
        <v>29</v>
      </c>
      <c r="C19" s="31" t="s">
        <v>7</v>
      </c>
      <c r="D19" s="36"/>
    </row>
    <row r="20" spans="1:35" ht="20.100000000000001" customHeight="1" x14ac:dyDescent="0.25">
      <c r="A20" s="17">
        <v>16</v>
      </c>
      <c r="B20" s="12" t="s">
        <v>23</v>
      </c>
      <c r="C20" s="31" t="s">
        <v>7</v>
      </c>
      <c r="D20" s="37"/>
    </row>
    <row r="21" spans="1:35" ht="30" customHeight="1" x14ac:dyDescent="0.25">
      <c r="A21" s="17">
        <v>17</v>
      </c>
      <c r="B21" s="12" t="s">
        <v>24</v>
      </c>
      <c r="C21" s="31" t="s">
        <v>7</v>
      </c>
      <c r="D21" s="24">
        <v>51585.599999999999</v>
      </c>
    </row>
    <row r="22" spans="1:35" ht="20.100000000000001" customHeight="1" x14ac:dyDescent="0.25">
      <c r="A22" s="17">
        <v>18</v>
      </c>
      <c r="B22" s="12" t="s">
        <v>25</v>
      </c>
      <c r="C22" s="31" t="s">
        <v>7</v>
      </c>
      <c r="D22" s="38">
        <v>4020</v>
      </c>
    </row>
    <row r="23" spans="1:35" ht="30.75" customHeight="1" x14ac:dyDescent="0.25">
      <c r="A23" s="17">
        <v>19</v>
      </c>
      <c r="B23" s="12" t="s">
        <v>15</v>
      </c>
      <c r="C23" s="31" t="s">
        <v>7</v>
      </c>
      <c r="D23" s="24">
        <f t="shared" ref="D23" si="1">D17</f>
        <v>3960032.9</v>
      </c>
    </row>
    <row r="24" spans="1:35" ht="30" customHeight="1" x14ac:dyDescent="0.25">
      <c r="A24" s="17">
        <v>20</v>
      </c>
      <c r="B24" s="12" t="s">
        <v>55</v>
      </c>
      <c r="C24" s="31" t="s">
        <v>7</v>
      </c>
      <c r="D24" s="37"/>
    </row>
    <row r="25" spans="1:35" ht="31.5" x14ac:dyDescent="0.25">
      <c r="A25" s="17">
        <v>21</v>
      </c>
      <c r="B25" s="12" t="s">
        <v>56</v>
      </c>
      <c r="C25" s="31" t="s">
        <v>7</v>
      </c>
      <c r="D25" s="37"/>
    </row>
    <row r="26" spans="1:35" ht="31.5" x14ac:dyDescent="0.25">
      <c r="A26" s="17">
        <v>22</v>
      </c>
      <c r="B26" s="12" t="s">
        <v>57</v>
      </c>
      <c r="C26" s="31" t="s">
        <v>7</v>
      </c>
      <c r="D26" s="34">
        <f>D10+D11-D17+D22</f>
        <v>567173.35000000009</v>
      </c>
    </row>
    <row r="27" spans="1:35" ht="32.25" customHeight="1" x14ac:dyDescent="0.25">
      <c r="A27" s="65" t="s">
        <v>119</v>
      </c>
      <c r="B27" s="65"/>
      <c r="C27" s="65"/>
      <c r="D27" s="65"/>
      <c r="E27" s="65"/>
      <c r="F27" s="65"/>
      <c r="G27" s="65"/>
      <c r="H27" s="65"/>
      <c r="I27" s="65"/>
      <c r="J27" s="4"/>
      <c r="K27" s="4"/>
      <c r="L27" s="4"/>
      <c r="M27" s="4"/>
      <c r="N27" s="47"/>
      <c r="O27" s="48"/>
      <c r="P27" s="58"/>
      <c r="Q27" s="4"/>
      <c r="R27" s="4"/>
      <c r="S27" s="4"/>
      <c r="T27" s="47"/>
      <c r="U27" s="48"/>
      <c r="V27" s="48"/>
      <c r="W27" s="58"/>
      <c r="X27" s="47"/>
      <c r="Y27" s="48"/>
      <c r="Z27" s="48"/>
      <c r="AA27" s="58"/>
      <c r="AB27" s="4"/>
      <c r="AC27" s="4"/>
      <c r="AD27" s="4"/>
      <c r="AE27" s="4"/>
      <c r="AF27" s="39"/>
      <c r="AG27" s="39"/>
      <c r="AI27" s="4"/>
    </row>
    <row r="28" spans="1:35" ht="237" customHeight="1" x14ac:dyDescent="0.25">
      <c r="A28" s="31" t="s">
        <v>26</v>
      </c>
      <c r="B28" s="12" t="s">
        <v>16</v>
      </c>
      <c r="C28" s="31" t="s">
        <v>5</v>
      </c>
      <c r="D28" s="31" t="s">
        <v>49</v>
      </c>
      <c r="E28" s="31" t="s">
        <v>66</v>
      </c>
      <c r="F28" s="31" t="s">
        <v>67</v>
      </c>
      <c r="G28" s="31" t="s">
        <v>68</v>
      </c>
      <c r="H28" s="31" t="s">
        <v>50</v>
      </c>
      <c r="I28" s="31" t="s">
        <v>69</v>
      </c>
      <c r="J28" s="46" t="s">
        <v>70</v>
      </c>
      <c r="K28" s="61"/>
      <c r="L28" s="31" t="s">
        <v>71</v>
      </c>
      <c r="M28" s="31" t="s">
        <v>72</v>
      </c>
      <c r="N28" s="59" t="s">
        <v>73</v>
      </c>
      <c r="O28" s="59"/>
      <c r="P28" s="59"/>
      <c r="Q28" s="59"/>
      <c r="R28" s="59"/>
      <c r="S28" s="59"/>
      <c r="T28" s="59" t="s">
        <v>74</v>
      </c>
      <c r="U28" s="59"/>
      <c r="V28" s="60"/>
      <c r="W28" s="60"/>
      <c r="X28" s="66" t="s">
        <v>75</v>
      </c>
      <c r="Y28" s="67"/>
      <c r="Z28" s="67"/>
      <c r="AA28" s="67"/>
      <c r="AB28" s="67"/>
      <c r="AC28" s="67"/>
      <c r="AD28" s="68"/>
      <c r="AE28" s="31" t="s">
        <v>108</v>
      </c>
      <c r="AF28" s="31" t="s">
        <v>109</v>
      </c>
      <c r="AG28" s="32" t="s">
        <v>106</v>
      </c>
      <c r="AH28" s="32" t="s">
        <v>107</v>
      </c>
      <c r="AI28" s="27" t="s">
        <v>120</v>
      </c>
    </row>
    <row r="29" spans="1:35" ht="63" customHeight="1" x14ac:dyDescent="0.25">
      <c r="A29" s="31" t="s">
        <v>27</v>
      </c>
      <c r="B29" s="12" t="s">
        <v>58</v>
      </c>
      <c r="C29" s="31" t="s">
        <v>7</v>
      </c>
      <c r="D29" s="31">
        <v>352538.82</v>
      </c>
      <c r="E29" s="31">
        <v>271888.33</v>
      </c>
      <c r="F29" s="31">
        <v>27901.05</v>
      </c>
      <c r="G29" s="31">
        <v>146162.89000000001</v>
      </c>
      <c r="H29" s="31">
        <v>938445.58</v>
      </c>
      <c r="I29" s="31">
        <v>20026.52</v>
      </c>
      <c r="J29" s="46">
        <v>126973.9</v>
      </c>
      <c r="K29" s="61"/>
      <c r="L29" s="31">
        <v>519360.34</v>
      </c>
      <c r="M29" s="31">
        <v>595207.68999999994</v>
      </c>
      <c r="N29" s="59">
        <v>175529.69</v>
      </c>
      <c r="O29" s="59"/>
      <c r="P29" s="59"/>
      <c r="Q29" s="59"/>
      <c r="R29" s="59"/>
      <c r="S29" s="59"/>
      <c r="T29" s="59">
        <v>217563.9</v>
      </c>
      <c r="U29" s="59"/>
      <c r="V29" s="59"/>
      <c r="W29" s="59"/>
      <c r="X29" s="69">
        <f>SUM(X34:AD34)</f>
        <v>110836.04000000001</v>
      </c>
      <c r="Y29" s="67"/>
      <c r="Z29" s="67"/>
      <c r="AA29" s="67"/>
      <c r="AB29" s="67"/>
      <c r="AC29" s="67"/>
      <c r="AD29" s="68"/>
      <c r="AE29" s="31">
        <v>11730</v>
      </c>
      <c r="AF29" s="31">
        <v>16120</v>
      </c>
      <c r="AG29" s="31">
        <v>116070.75</v>
      </c>
      <c r="AH29" s="4">
        <v>48492.52</v>
      </c>
      <c r="AI29" s="45">
        <f>SUM(D29:AH29)-0.01</f>
        <v>3694848.01</v>
      </c>
    </row>
    <row r="30" spans="1:35" ht="57" customHeight="1" x14ac:dyDescent="0.25">
      <c r="A30" s="52" t="s">
        <v>59</v>
      </c>
      <c r="B30" s="53"/>
      <c r="C30" s="53"/>
      <c r="D30" s="54"/>
      <c r="S30" s="3">
        <v>1.21</v>
      </c>
      <c r="X30" s="40"/>
      <c r="Y30" s="40"/>
      <c r="Z30" s="40"/>
      <c r="AA30" s="40"/>
      <c r="AB30" s="40"/>
      <c r="AC30" s="40"/>
      <c r="AD30" s="40"/>
    </row>
    <row r="31" spans="1:35" ht="123" customHeight="1" x14ac:dyDescent="0.25">
      <c r="A31" s="17">
        <v>23</v>
      </c>
      <c r="B31" s="31" t="s">
        <v>60</v>
      </c>
      <c r="C31" s="15" t="s">
        <v>52</v>
      </c>
      <c r="D31" s="6" t="s">
        <v>49</v>
      </c>
      <c r="E31" s="6" t="s">
        <v>66</v>
      </c>
      <c r="F31" s="6" t="s">
        <v>67</v>
      </c>
      <c r="G31" s="6" t="s">
        <v>68</v>
      </c>
      <c r="H31" s="6" t="s">
        <v>50</v>
      </c>
      <c r="I31" s="20" t="s">
        <v>69</v>
      </c>
      <c r="J31" s="6" t="s">
        <v>70</v>
      </c>
      <c r="K31" s="6"/>
      <c r="L31" s="6" t="s">
        <v>71</v>
      </c>
      <c r="M31" s="6" t="s">
        <v>72</v>
      </c>
      <c r="N31" s="31" t="s">
        <v>76</v>
      </c>
      <c r="O31" s="31" t="s">
        <v>77</v>
      </c>
      <c r="P31" s="31" t="s">
        <v>78</v>
      </c>
      <c r="Q31" s="31" t="s">
        <v>79</v>
      </c>
      <c r="R31" s="31" t="s">
        <v>80</v>
      </c>
      <c r="S31" s="31" t="s">
        <v>81</v>
      </c>
      <c r="T31" s="31" t="s">
        <v>82</v>
      </c>
      <c r="U31" s="31" t="s">
        <v>83</v>
      </c>
      <c r="V31" s="31" t="s">
        <v>84</v>
      </c>
      <c r="W31" s="31" t="s">
        <v>85</v>
      </c>
      <c r="X31" s="41" t="s">
        <v>112</v>
      </c>
      <c r="Y31" s="41" t="s">
        <v>113</v>
      </c>
      <c r="Z31" s="41" t="s">
        <v>114</v>
      </c>
      <c r="AA31" s="41" t="s">
        <v>115</v>
      </c>
      <c r="AB31" s="41" t="s">
        <v>116</v>
      </c>
      <c r="AC31" s="41" t="s">
        <v>117</v>
      </c>
      <c r="AD31" s="41" t="s">
        <v>118</v>
      </c>
      <c r="AE31" s="26" t="s">
        <v>121</v>
      </c>
      <c r="AF31" s="26" t="s">
        <v>109</v>
      </c>
      <c r="AG31" s="32" t="s">
        <v>106</v>
      </c>
      <c r="AH31" s="32" t="s">
        <v>107</v>
      </c>
    </row>
    <row r="32" spans="1:35" ht="57" customHeight="1" x14ac:dyDescent="0.25">
      <c r="A32" s="17">
        <v>24</v>
      </c>
      <c r="B32" s="31" t="s">
        <v>61</v>
      </c>
      <c r="C32" s="15" t="s">
        <v>52</v>
      </c>
      <c r="D32" s="6" t="s">
        <v>86</v>
      </c>
      <c r="E32" s="31" t="s">
        <v>87</v>
      </c>
      <c r="F32" s="31" t="s">
        <v>88</v>
      </c>
      <c r="G32" s="6" t="s">
        <v>86</v>
      </c>
      <c r="H32" s="6" t="s">
        <v>86</v>
      </c>
      <c r="I32" s="6" t="s">
        <v>89</v>
      </c>
      <c r="J32" s="6" t="s">
        <v>86</v>
      </c>
      <c r="K32" s="6"/>
      <c r="L32" s="6" t="s">
        <v>86</v>
      </c>
      <c r="M32" s="6" t="s">
        <v>86</v>
      </c>
      <c r="N32" s="31" t="s">
        <v>90</v>
      </c>
      <c r="O32" s="4" t="s">
        <v>91</v>
      </c>
      <c r="P32" s="31" t="s">
        <v>92</v>
      </c>
      <c r="Q32" s="31" t="s">
        <v>93</v>
      </c>
      <c r="R32" s="4" t="s">
        <v>94</v>
      </c>
      <c r="S32" s="4" t="s">
        <v>95</v>
      </c>
      <c r="T32" s="31" t="s">
        <v>96</v>
      </c>
      <c r="U32" s="31" t="s">
        <v>97</v>
      </c>
      <c r="V32" s="4" t="s">
        <v>98</v>
      </c>
      <c r="W32" s="4" t="s">
        <v>98</v>
      </c>
      <c r="X32" s="43" t="s">
        <v>95</v>
      </c>
      <c r="Y32" s="43" t="s">
        <v>95</v>
      </c>
      <c r="Z32" s="43" t="s">
        <v>95</v>
      </c>
      <c r="AA32" s="43" t="s">
        <v>95</v>
      </c>
      <c r="AB32" s="43" t="s">
        <v>95</v>
      </c>
      <c r="AC32" s="43" t="s">
        <v>95</v>
      </c>
      <c r="AD32" s="43" t="s">
        <v>95</v>
      </c>
      <c r="AE32" s="26" t="s">
        <v>99</v>
      </c>
      <c r="AF32" s="4" t="s">
        <v>110</v>
      </c>
      <c r="AG32" s="4" t="s">
        <v>110</v>
      </c>
      <c r="AH32" s="4" t="s">
        <v>110</v>
      </c>
    </row>
    <row r="33" spans="1:34" ht="18.75" x14ac:dyDescent="0.25">
      <c r="A33" s="17">
        <v>25</v>
      </c>
      <c r="B33" s="31" t="s">
        <v>8</v>
      </c>
      <c r="C33" s="15" t="s">
        <v>52</v>
      </c>
      <c r="D33" s="6" t="s">
        <v>100</v>
      </c>
      <c r="E33" s="6" t="s">
        <v>100</v>
      </c>
      <c r="F33" s="6" t="s">
        <v>100</v>
      </c>
      <c r="G33" s="6" t="s">
        <v>100</v>
      </c>
      <c r="H33" s="6" t="s">
        <v>100</v>
      </c>
      <c r="I33" s="6" t="s">
        <v>100</v>
      </c>
      <c r="J33" s="6" t="s">
        <v>100</v>
      </c>
      <c r="K33" s="6"/>
      <c r="L33" s="6" t="s">
        <v>100</v>
      </c>
      <c r="M33" s="6" t="s">
        <v>100</v>
      </c>
      <c r="N33" s="4" t="s">
        <v>101</v>
      </c>
      <c r="O33" s="4" t="s">
        <v>101</v>
      </c>
      <c r="P33" s="4" t="s">
        <v>101</v>
      </c>
      <c r="Q33" s="4" t="s">
        <v>101</v>
      </c>
      <c r="R33" s="4" t="s">
        <v>101</v>
      </c>
      <c r="S33" s="4" t="s">
        <v>101</v>
      </c>
      <c r="T33" s="6" t="s">
        <v>100</v>
      </c>
      <c r="U33" s="6" t="s">
        <v>100</v>
      </c>
      <c r="V33" s="6" t="s">
        <v>100</v>
      </c>
      <c r="W33" s="6" t="s">
        <v>100</v>
      </c>
      <c r="X33" s="42" t="s">
        <v>102</v>
      </c>
      <c r="Y33" s="42" t="s">
        <v>102</v>
      </c>
      <c r="Z33" s="42" t="s">
        <v>102</v>
      </c>
      <c r="AA33" s="42" t="s">
        <v>102</v>
      </c>
      <c r="AB33" s="42" t="s">
        <v>102</v>
      </c>
      <c r="AC33" s="42" t="s">
        <v>102</v>
      </c>
      <c r="AD33" s="42" t="s">
        <v>102</v>
      </c>
      <c r="AE33" s="26" t="s">
        <v>102</v>
      </c>
      <c r="AF33" s="6" t="s">
        <v>102</v>
      </c>
      <c r="AG33" s="31" t="s">
        <v>111</v>
      </c>
      <c r="AH33" s="31" t="s">
        <v>51</v>
      </c>
    </row>
    <row r="34" spans="1:34" ht="18.75" x14ac:dyDescent="0.3">
      <c r="A34" s="17">
        <v>26</v>
      </c>
      <c r="B34" s="31" t="s">
        <v>62</v>
      </c>
      <c r="C34" s="15" t="s">
        <v>7</v>
      </c>
      <c r="D34" s="21">
        <f>D29/12/13799.7</f>
        <v>2.1289038892149827</v>
      </c>
      <c r="E34" s="21">
        <f t="shared" ref="E34:M34" si="2">E29/12/13799.7</f>
        <v>1.6418734344466426</v>
      </c>
      <c r="F34" s="21">
        <f t="shared" si="2"/>
        <v>0.16848826423762836</v>
      </c>
      <c r="G34" s="21">
        <f t="shared" si="2"/>
        <v>0.88264533528506661</v>
      </c>
      <c r="H34" s="21">
        <f t="shared" si="2"/>
        <v>5.6670651052800656</v>
      </c>
      <c r="I34" s="21">
        <f t="shared" si="2"/>
        <v>0.12093572082484885</v>
      </c>
      <c r="J34" s="21">
        <f t="shared" si="2"/>
        <v>0.76676727271848899</v>
      </c>
      <c r="K34" s="6"/>
      <c r="L34" s="21">
        <f t="shared" si="2"/>
        <v>3.1363021176788868</v>
      </c>
      <c r="M34" s="21">
        <f t="shared" si="2"/>
        <v>3.5943274733025592</v>
      </c>
      <c r="N34" s="70">
        <f>N29/12/13799.7</f>
        <v>1.0599849392861198</v>
      </c>
      <c r="O34" s="71"/>
      <c r="P34" s="71"/>
      <c r="Q34" s="72"/>
      <c r="R34" s="22"/>
      <c r="S34" s="22"/>
      <c r="T34" s="73">
        <f>T29/12/13799.7</f>
        <v>1.3138202279759705</v>
      </c>
      <c r="U34" s="71"/>
      <c r="V34" s="71"/>
      <c r="W34" s="72"/>
      <c r="X34" s="44">
        <f>592.5+2170</f>
        <v>2762.5</v>
      </c>
      <c r="Y34" s="44">
        <f>21161+9803.1</f>
        <v>30964.1</v>
      </c>
      <c r="Z34" s="44">
        <f>7275.5+17762+5280</f>
        <v>30317.5</v>
      </c>
      <c r="AA34" s="44">
        <f>710.7+8330+765</f>
        <v>9805.7000000000007</v>
      </c>
      <c r="AB34" s="44">
        <f>9368.88+4484</f>
        <v>13852.88</v>
      </c>
      <c r="AC34" s="44">
        <f>500+430+1700+700+200+7.2</f>
        <v>3537.2</v>
      </c>
      <c r="AD34" s="44">
        <f>3800+15796.16</f>
        <v>19596.16</v>
      </c>
      <c r="AE34" s="23">
        <f>AE29</f>
        <v>11730</v>
      </c>
      <c r="AF34" s="21">
        <f>AF29/12</f>
        <v>1343.3333333333333</v>
      </c>
      <c r="AG34" s="31">
        <v>26.34</v>
      </c>
      <c r="AH34" s="31">
        <v>1.97</v>
      </c>
    </row>
    <row r="35" spans="1:34" ht="30" customHeight="1" x14ac:dyDescent="0.25">
      <c r="A35" s="62" t="e">
        <f>A30/12/13799.7</f>
        <v>#VALUE!</v>
      </c>
      <c r="B35" s="63"/>
      <c r="C35" s="63"/>
      <c r="D35" s="64"/>
      <c r="X35" s="40"/>
      <c r="Y35" s="40"/>
      <c r="Z35" s="40"/>
      <c r="AA35" s="40"/>
      <c r="AB35" s="40"/>
      <c r="AC35" s="40"/>
      <c r="AD35" s="40"/>
    </row>
    <row r="36" spans="1:34" ht="20.100000000000001" customHeight="1" x14ac:dyDescent="0.25">
      <c r="A36" s="17">
        <v>27</v>
      </c>
      <c r="B36" s="13" t="s">
        <v>30</v>
      </c>
      <c r="C36" s="2" t="s">
        <v>6</v>
      </c>
      <c r="D36" s="6"/>
      <c r="X36" s="40"/>
      <c r="Y36" s="40"/>
      <c r="Z36" s="40"/>
      <c r="AA36" s="40"/>
      <c r="AB36" s="40"/>
      <c r="AC36" s="40"/>
      <c r="AD36" s="40"/>
    </row>
    <row r="37" spans="1:34" ht="20.100000000000001" customHeight="1" x14ac:dyDescent="0.25">
      <c r="A37" s="17">
        <v>28</v>
      </c>
      <c r="B37" s="13" t="s">
        <v>31</v>
      </c>
      <c r="C37" s="2" t="s">
        <v>6</v>
      </c>
      <c r="D37" s="6"/>
      <c r="X37" s="40"/>
      <c r="Y37" s="40"/>
      <c r="Z37" s="40"/>
      <c r="AA37" s="40"/>
      <c r="AB37" s="40"/>
      <c r="AC37" s="40"/>
      <c r="AD37" s="40"/>
    </row>
    <row r="38" spans="1:34" ht="32.25" customHeight="1" x14ac:dyDescent="0.25">
      <c r="A38" s="17">
        <v>29</v>
      </c>
      <c r="B38" s="13" t="s">
        <v>32</v>
      </c>
      <c r="C38" s="2" t="s">
        <v>6</v>
      </c>
      <c r="D38" s="6"/>
      <c r="X38" s="40"/>
      <c r="Y38" s="40"/>
      <c r="Z38" s="40"/>
      <c r="AA38" s="40"/>
      <c r="AB38" s="40"/>
      <c r="AC38" s="40"/>
      <c r="AD38" s="40"/>
    </row>
    <row r="39" spans="1:34" ht="20.100000000000001" customHeight="1" x14ac:dyDescent="0.25">
      <c r="A39" s="17">
        <v>30</v>
      </c>
      <c r="B39" s="13" t="s">
        <v>33</v>
      </c>
      <c r="C39" s="2" t="s">
        <v>7</v>
      </c>
      <c r="D39" s="6"/>
      <c r="X39" s="40"/>
      <c r="Y39" s="40"/>
      <c r="Z39" s="40"/>
      <c r="AA39" s="40"/>
      <c r="AB39" s="40"/>
      <c r="AC39" s="40"/>
      <c r="AD39" s="40"/>
    </row>
    <row r="40" spans="1:34" ht="20.100000000000001" customHeight="1" x14ac:dyDescent="0.25">
      <c r="A40" s="55" t="s">
        <v>17</v>
      </c>
      <c r="B40" s="56"/>
      <c r="C40" s="56"/>
      <c r="D40" s="57"/>
    </row>
    <row r="41" spans="1:34" ht="30" customHeight="1" x14ac:dyDescent="0.25">
      <c r="A41" s="17">
        <v>31</v>
      </c>
      <c r="B41" s="12" t="s">
        <v>53</v>
      </c>
      <c r="C41" s="2" t="s">
        <v>7</v>
      </c>
      <c r="D41" s="6"/>
    </row>
    <row r="42" spans="1:34" ht="30" customHeight="1" x14ac:dyDescent="0.25">
      <c r="A42" s="17">
        <v>32</v>
      </c>
      <c r="B42" s="12" t="s">
        <v>63</v>
      </c>
      <c r="C42" s="31" t="s">
        <v>7</v>
      </c>
      <c r="D42" s="6"/>
    </row>
    <row r="43" spans="1:34" ht="31.5" x14ac:dyDescent="0.25">
      <c r="A43" s="17">
        <v>33</v>
      </c>
      <c r="B43" s="12" t="s">
        <v>64</v>
      </c>
      <c r="C43" s="2" t="s">
        <v>7</v>
      </c>
      <c r="D43" s="10">
        <f>2129.09+856.09</f>
        <v>2985.1800000000003</v>
      </c>
    </row>
    <row r="44" spans="1:34" ht="31.5" x14ac:dyDescent="0.25">
      <c r="A44" s="17">
        <v>34</v>
      </c>
      <c r="B44" s="12" t="s">
        <v>55</v>
      </c>
      <c r="C44" s="31" t="s">
        <v>7</v>
      </c>
      <c r="D44" s="6"/>
    </row>
    <row r="45" spans="1:34" ht="30" customHeight="1" x14ac:dyDescent="0.25">
      <c r="A45" s="17">
        <v>35</v>
      </c>
      <c r="B45" s="12" t="s">
        <v>56</v>
      </c>
      <c r="C45" s="2" t="s">
        <v>7</v>
      </c>
      <c r="D45" s="6"/>
    </row>
    <row r="46" spans="1:34" ht="31.5" x14ac:dyDescent="0.25">
      <c r="A46" s="17">
        <v>36</v>
      </c>
      <c r="B46" s="12" t="s">
        <v>65</v>
      </c>
      <c r="C46" s="2" t="s">
        <v>7</v>
      </c>
      <c r="D46" s="6">
        <f>189.9+171.4</f>
        <v>361.3</v>
      </c>
    </row>
    <row r="47" spans="1:34" ht="30" customHeight="1" x14ac:dyDescent="0.25">
      <c r="A47" s="55" t="s">
        <v>34</v>
      </c>
      <c r="B47" s="56"/>
      <c r="C47" s="56"/>
      <c r="D47" s="57"/>
    </row>
    <row r="48" spans="1:34" ht="20.100000000000001" customHeight="1" x14ac:dyDescent="0.25">
      <c r="A48" s="17">
        <v>37</v>
      </c>
      <c r="B48" s="12" t="s">
        <v>9</v>
      </c>
      <c r="C48" s="2" t="s">
        <v>5</v>
      </c>
      <c r="D48" s="6" t="s">
        <v>103</v>
      </c>
      <c r="E48" s="6" t="s">
        <v>48</v>
      </c>
    </row>
    <row r="49" spans="1:5" ht="20.100000000000001" customHeight="1" x14ac:dyDescent="0.25">
      <c r="A49" s="17">
        <v>38</v>
      </c>
      <c r="B49" s="12" t="s">
        <v>8</v>
      </c>
      <c r="C49" s="2" t="s">
        <v>5</v>
      </c>
      <c r="D49" s="6" t="s">
        <v>47</v>
      </c>
      <c r="E49" s="6" t="s">
        <v>47</v>
      </c>
    </row>
    <row r="50" spans="1:5" ht="20.100000000000001" customHeight="1" x14ac:dyDescent="0.25">
      <c r="A50" s="17">
        <v>39</v>
      </c>
      <c r="B50" s="12" t="s">
        <v>18</v>
      </c>
      <c r="C50" s="2" t="s">
        <v>10</v>
      </c>
      <c r="D50" s="6"/>
      <c r="E50" s="6"/>
    </row>
    <row r="51" spans="1:5" ht="20.100000000000001" customHeight="1" x14ac:dyDescent="0.25">
      <c r="A51" s="17">
        <v>40</v>
      </c>
      <c r="B51" s="12" t="s">
        <v>35</v>
      </c>
      <c r="C51" s="2" t="s">
        <v>7</v>
      </c>
      <c r="D51" s="6"/>
      <c r="E51" s="6"/>
    </row>
    <row r="52" spans="1:5" ht="20.25" customHeight="1" x14ac:dyDescent="0.25">
      <c r="A52" s="17">
        <v>41</v>
      </c>
      <c r="B52" s="13" t="s">
        <v>36</v>
      </c>
      <c r="C52" s="2" t="s">
        <v>7</v>
      </c>
      <c r="D52" s="10">
        <v>971.62</v>
      </c>
      <c r="E52" s="10">
        <v>2770.33</v>
      </c>
    </row>
    <row r="53" spans="1:5" ht="20.25" customHeight="1" x14ac:dyDescent="0.25">
      <c r="A53" s="17">
        <v>42</v>
      </c>
      <c r="B53" s="13" t="s">
        <v>37</v>
      </c>
      <c r="C53" s="2" t="s">
        <v>7</v>
      </c>
      <c r="D53" s="3">
        <v>171.4</v>
      </c>
      <c r="E53" s="10">
        <v>189.8</v>
      </c>
    </row>
    <row r="54" spans="1:5" ht="30" customHeight="1" x14ac:dyDescent="0.25">
      <c r="A54" s="17">
        <v>43</v>
      </c>
      <c r="B54" s="13" t="s">
        <v>40</v>
      </c>
      <c r="C54" s="2" t="s">
        <v>7</v>
      </c>
      <c r="D54" s="10"/>
      <c r="E54" s="10"/>
    </row>
    <row r="55" spans="1:5" ht="30" customHeight="1" x14ac:dyDescent="0.25">
      <c r="A55" s="17">
        <v>44</v>
      </c>
      <c r="B55" s="13" t="s">
        <v>39</v>
      </c>
      <c r="C55" s="2" t="s">
        <v>7</v>
      </c>
      <c r="D55" s="10"/>
      <c r="E55" s="10"/>
    </row>
    <row r="56" spans="1:5" ht="35.25" customHeight="1" x14ac:dyDescent="0.25">
      <c r="A56" s="17">
        <v>45</v>
      </c>
      <c r="B56" s="13" t="s">
        <v>38</v>
      </c>
      <c r="C56" s="2" t="s">
        <v>7</v>
      </c>
      <c r="D56" s="10"/>
      <c r="E56" s="10"/>
    </row>
    <row r="57" spans="1:5" ht="48" customHeight="1" x14ac:dyDescent="0.25">
      <c r="A57" s="17">
        <v>46</v>
      </c>
      <c r="B57" s="12" t="s">
        <v>41</v>
      </c>
      <c r="C57" s="2" t="s">
        <v>7</v>
      </c>
      <c r="D57" s="6"/>
      <c r="E57" s="6"/>
    </row>
    <row r="58" spans="1:5" ht="30" customHeight="1" x14ac:dyDescent="0.25">
      <c r="A58" s="55" t="s">
        <v>42</v>
      </c>
      <c r="B58" s="56"/>
      <c r="C58" s="56"/>
      <c r="D58" s="57"/>
    </row>
    <row r="59" spans="1:5" ht="20.100000000000001" customHeight="1" x14ac:dyDescent="0.25">
      <c r="A59" s="17">
        <v>47</v>
      </c>
      <c r="B59" s="13" t="s">
        <v>30</v>
      </c>
      <c r="C59" s="2" t="s">
        <v>6</v>
      </c>
      <c r="D59" s="6"/>
    </row>
    <row r="60" spans="1:5" ht="20.100000000000001" customHeight="1" x14ac:dyDescent="0.25">
      <c r="A60" s="17">
        <v>48</v>
      </c>
      <c r="B60" s="13" t="s">
        <v>31</v>
      </c>
      <c r="C60" s="2" t="s">
        <v>6</v>
      </c>
      <c r="D60" s="6"/>
    </row>
    <row r="61" spans="1:5" ht="32.25" customHeight="1" x14ac:dyDescent="0.25">
      <c r="A61" s="17">
        <v>49</v>
      </c>
      <c r="B61" s="13" t="s">
        <v>32</v>
      </c>
      <c r="C61" s="2" t="s">
        <v>6</v>
      </c>
      <c r="D61" s="6"/>
    </row>
    <row r="62" spans="1:5" ht="20.100000000000001" customHeight="1" x14ac:dyDescent="0.25">
      <c r="A62" s="17">
        <v>50</v>
      </c>
      <c r="B62" s="13" t="s">
        <v>33</v>
      </c>
      <c r="C62" s="2" t="s">
        <v>7</v>
      </c>
      <c r="D62" s="6"/>
    </row>
    <row r="63" spans="1:5" ht="30" customHeight="1" x14ac:dyDescent="0.25">
      <c r="A63" s="55" t="s">
        <v>43</v>
      </c>
      <c r="B63" s="56"/>
      <c r="C63" s="56"/>
      <c r="D63" s="57"/>
    </row>
    <row r="64" spans="1:5" ht="33" customHeight="1" x14ac:dyDescent="0.25">
      <c r="A64" s="17">
        <v>51</v>
      </c>
      <c r="B64" s="13" t="s">
        <v>44</v>
      </c>
      <c r="C64" s="2" t="s">
        <v>6</v>
      </c>
      <c r="D64" s="6"/>
    </row>
    <row r="65" spans="1:4" ht="20.100000000000001" customHeight="1" x14ac:dyDescent="0.25">
      <c r="A65" s="17">
        <v>52</v>
      </c>
      <c r="B65" s="13" t="s">
        <v>45</v>
      </c>
      <c r="C65" s="2" t="s">
        <v>6</v>
      </c>
      <c r="D65" s="6"/>
    </row>
    <row r="66" spans="1:4" ht="32.25" customHeight="1" thickBot="1" x14ac:dyDescent="0.3">
      <c r="A66" s="18">
        <v>53</v>
      </c>
      <c r="B66" s="19" t="s">
        <v>46</v>
      </c>
      <c r="C66" s="7" t="s">
        <v>7</v>
      </c>
      <c r="D66" s="8"/>
    </row>
    <row r="67" spans="1:4" ht="16.5" thickTop="1" x14ac:dyDescent="0.25"/>
  </sheetData>
  <mergeCells count="22">
    <mergeCell ref="X27:AA27"/>
    <mergeCell ref="A1:D1"/>
    <mergeCell ref="A7:D7"/>
    <mergeCell ref="A27:I27"/>
    <mergeCell ref="N27:P27"/>
    <mergeCell ref="T27:W27"/>
    <mergeCell ref="A58:D58"/>
    <mergeCell ref="A63:D63"/>
    <mergeCell ref="X28:AD28"/>
    <mergeCell ref="X29:AD29"/>
    <mergeCell ref="A30:D30"/>
    <mergeCell ref="N34:Q34"/>
    <mergeCell ref="T34:W34"/>
    <mergeCell ref="A35:D35"/>
    <mergeCell ref="A40:D40"/>
    <mergeCell ref="A47:D47"/>
    <mergeCell ref="J28:K28"/>
    <mergeCell ref="N28:S28"/>
    <mergeCell ref="T28:W28"/>
    <mergeCell ref="J29:K29"/>
    <mergeCell ref="N29:S29"/>
    <mergeCell ref="T29:W29"/>
  </mergeCells>
  <pageMargins left="0.70866141732283472" right="0.70866141732283472" top="0.31496062992125984" bottom="0.31496062992125984" header="0.31496062992125984" footer="0.31496062992125984"/>
  <pageSetup paperSize="9" scale="65" orientation="landscape" r:id="rId1"/>
  <rowBreaks count="1" manualBreakCount="1">
    <brk id="26" max="16383" man="1"/>
  </rowBreaks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2018-03-31T19:52:57Z</dcterms:modified>
</cp:coreProperties>
</file>